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DO SZKOLENIA\"/>
    </mc:Choice>
  </mc:AlternateContent>
  <xr:revisionPtr revIDLastSave="0" documentId="13_ncr:1_{7B796BAE-A2FF-472D-86B6-307AC5495F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 4_do_Polityki Rach" sheetId="1" r:id="rId1"/>
  </sheets>
  <externalReferences>
    <externalReference r:id="rId2"/>
  </externalReferences>
  <definedNames>
    <definedName name="JR_PAGE_ANCHOR_0_1">#REF!</definedName>
    <definedName name="JR_PAGE_ANCHOR_1_1">#REF!</definedName>
    <definedName name="JR_PAGE_ANCHOR_2_1">[1]z_8!#REF!</definedName>
    <definedName name="JR_PAGE_ANCHOR_3_1">#REF!</definedName>
    <definedName name="JR_PAGE_ANCHOR_4_1">#REF!</definedName>
    <definedName name="JR_PAGE_ANCHOR_5_1">#REF!</definedName>
    <definedName name="_xlnm.Print_Area" localSheetId="0">'ZAŁ 4_do_Polityki Rach'!$C$1:$M$82</definedName>
    <definedName name="pl_R201005_1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2" i="1" l="1"/>
  <c r="L69" i="1" s="1"/>
  <c r="K72" i="1"/>
  <c r="K14" i="1" s="1"/>
  <c r="J72" i="1"/>
  <c r="I72" i="1"/>
  <c r="H72" i="1"/>
  <c r="M71" i="1"/>
  <c r="M70" i="1"/>
  <c r="J69" i="1"/>
  <c r="I69" i="1"/>
  <c r="H69" i="1"/>
  <c r="L67" i="1"/>
  <c r="L64" i="1"/>
  <c r="K64" i="1"/>
  <c r="K67" i="1" s="1"/>
  <c r="J64" i="1"/>
  <c r="J67" i="1" s="1"/>
  <c r="I64" i="1"/>
  <c r="M64" i="1" s="1"/>
  <c r="H64" i="1"/>
  <c r="H67" i="1" s="1"/>
  <c r="M63" i="1"/>
  <c r="M62" i="1"/>
  <c r="M61" i="1"/>
  <c r="M60" i="1"/>
  <c r="L59" i="1"/>
  <c r="K59" i="1"/>
  <c r="K65" i="1" s="1"/>
  <c r="J59" i="1"/>
  <c r="J66" i="1" s="1"/>
  <c r="I59" i="1"/>
  <c r="I66" i="1" s="1"/>
  <c r="H59" i="1"/>
  <c r="H65" i="1" s="1"/>
  <c r="M58" i="1"/>
  <c r="M57" i="1"/>
  <c r="M56" i="1"/>
  <c r="M55" i="1"/>
  <c r="C52" i="1"/>
  <c r="C51" i="1"/>
  <c r="M31" i="1"/>
  <c r="M26" i="1"/>
  <c r="M25" i="1"/>
  <c r="M24" i="1"/>
  <c r="M23" i="1"/>
  <c r="M22" i="1"/>
  <c r="M21" i="1"/>
  <c r="M20" i="1"/>
  <c r="M19" i="1"/>
  <c r="M18" i="1"/>
  <c r="M17" i="1"/>
  <c r="L16" i="1"/>
  <c r="K16" i="1"/>
  <c r="J16" i="1"/>
  <c r="I16" i="1"/>
  <c r="H16" i="1"/>
  <c r="M16" i="1" s="1"/>
  <c r="A15" i="1"/>
  <c r="L14" i="1"/>
  <c r="J14" i="1"/>
  <c r="I14" i="1"/>
  <c r="H14" i="1"/>
  <c r="M72" i="1" l="1"/>
  <c r="L65" i="1"/>
  <c r="K69" i="1"/>
  <c r="M69" i="1" s="1"/>
  <c r="M14" i="1"/>
  <c r="M59" i="1"/>
  <c r="I65" i="1"/>
  <c r="I68" i="1" s="1"/>
  <c r="K66" i="1"/>
  <c r="K68" i="1" s="1"/>
  <c r="I67" i="1"/>
  <c r="M67" i="1" s="1"/>
  <c r="J65" i="1"/>
  <c r="J68" i="1" s="1"/>
  <c r="L66" i="1"/>
  <c r="L68" i="1" s="1"/>
  <c r="L54" i="1" l="1"/>
  <c r="L13" i="1"/>
  <c r="K54" i="1"/>
  <c r="K13" i="1"/>
  <c r="M66" i="1"/>
  <c r="I54" i="1"/>
  <c r="I13" i="1"/>
  <c r="M65" i="1"/>
  <c r="J13" i="1"/>
  <c r="J54" i="1"/>
  <c r="H68" i="1"/>
  <c r="M68" i="1" l="1"/>
  <c r="H54" i="1"/>
  <c r="M54" i="1" s="1"/>
  <c r="I15" i="1"/>
  <c r="I27" i="1" s="1"/>
  <c r="L15" i="1"/>
  <c r="L27" i="1" s="1"/>
  <c r="J15" i="1"/>
  <c r="J27" i="1" s="1"/>
  <c r="K15" i="1"/>
  <c r="K27" i="1" s="1"/>
  <c r="L28" i="1" l="1"/>
  <c r="L29" i="1" s="1"/>
  <c r="L33" i="1" s="1"/>
  <c r="I28" i="1"/>
  <c r="I29" i="1" s="1"/>
  <c r="I33" i="1" s="1"/>
  <c r="J28" i="1"/>
  <c r="J29" i="1" s="1"/>
  <c r="J33" i="1" s="1"/>
  <c r="K28" i="1"/>
  <c r="K29" i="1" s="1"/>
  <c r="K33" i="1" s="1"/>
  <c r="M13" i="1"/>
  <c r="H15" i="1"/>
  <c r="M15" i="1" s="1"/>
  <c r="J34" i="1" l="1"/>
  <c r="J30" i="1"/>
  <c r="J35" i="1"/>
  <c r="J32" i="1"/>
  <c r="I32" i="1"/>
  <c r="I34" i="1"/>
  <c r="I35" i="1" s="1"/>
  <c r="I30" i="1"/>
  <c r="L30" i="1"/>
  <c r="L32" i="1"/>
  <c r="L34" i="1"/>
  <c r="L35" i="1" s="1"/>
  <c r="K34" i="1"/>
  <c r="K30" i="1"/>
  <c r="K35" i="1"/>
  <c r="K32" i="1"/>
  <c r="H27" i="1"/>
  <c r="H28" i="1" l="1"/>
  <c r="H29" i="1" s="1"/>
  <c r="M27" i="1"/>
  <c r="M29" i="1" l="1"/>
  <c r="H33" i="1"/>
  <c r="M28" i="1"/>
  <c r="H37" i="1"/>
  <c r="H32" i="1" l="1"/>
  <c r="M32" i="1" s="1"/>
  <c r="H30" i="1"/>
  <c r="M30" i="1" s="1"/>
  <c r="M33" i="1"/>
  <c r="H34" i="1"/>
  <c r="M34" i="1" s="1"/>
  <c r="N33" i="1" l="1"/>
  <c r="N30" i="1"/>
  <c r="N32" i="1"/>
  <c r="H35" i="1"/>
  <c r="M35" i="1" s="1"/>
</calcChain>
</file>

<file path=xl/sharedStrings.xml><?xml version="1.0" encoding="utf-8"?>
<sst xmlns="http://schemas.openxmlformats.org/spreadsheetml/2006/main" count="127" uniqueCount="103">
  <si>
    <r>
      <t xml:space="preserve">Załącznik nr 4 do Polityki rachunkowości WUM </t>
    </r>
    <r>
      <rPr>
        <b/>
        <sz val="12"/>
        <color theme="0" tint="-0.249977111117893"/>
        <rFont val="Calibri"/>
        <family val="2"/>
        <charset val="238"/>
        <scheme val="minor"/>
      </rPr>
      <t>(2021/22)</t>
    </r>
  </si>
  <si>
    <t>U W A G A !    D R U K  D W U S T R O N N Y</t>
  </si>
  <si>
    <t>…………………………………………………………………….</t>
  </si>
  <si>
    <t>Warszawa,…………......……………</t>
  </si>
  <si>
    <t>nazwa jednostki organizacyjnej i jej symbol</t>
  </si>
  <si>
    <t>miejscowość, data</t>
  </si>
  <si>
    <t>Kalkulacja kosztów do umowy na wykonanie usług komercyjnych realizowanych na zlecenie 
podmiotów z otoczenia gospodarczego, w tym umów na badania przedkliniczne</t>
  </si>
  <si>
    <t>Numer umowy na wykonanie usługi…………………………………………………………………………………………….</t>
  </si>
  <si>
    <t>Nazwisko i imię osoby z Zakładu/Kliniki odpowiedzialnej merytorycznie za realizację …………..…………..</t>
  </si>
  <si>
    <t>SPRAWDŹ % PONIŻEJ!!</t>
  </si>
  <si>
    <t>L.p.</t>
  </si>
  <si>
    <t>Wyszczególnienie</t>
  </si>
  <si>
    <t>Rok ………. 
(2)</t>
  </si>
  <si>
    <t>Rok ………. 
(3)</t>
  </si>
  <si>
    <t>Rok ………. 
(4)</t>
  </si>
  <si>
    <t>Rok ………. 
(5)</t>
  </si>
  <si>
    <t>RAZEM 
[PLN]</t>
  </si>
  <si>
    <t>1.</t>
  </si>
  <si>
    <t>Wynagrodzenia osobowe</t>
  </si>
  <si>
    <t>2.</t>
  </si>
  <si>
    <t>Wynagrodzenia bezosobowe</t>
  </si>
  <si>
    <t>--&gt;</t>
  </si>
  <si>
    <t>3.</t>
  </si>
  <si>
    <r>
      <rPr>
        <b/>
        <sz val="11"/>
        <color indexed="8"/>
        <rFont val="Calibri"/>
        <family val="2"/>
        <charset val="238"/>
      </rPr>
      <t xml:space="preserve">ZUS pracodawcy </t>
    </r>
    <r>
      <rPr>
        <sz val="9"/>
        <color theme="1"/>
        <rFont val="Calibri"/>
        <family val="2"/>
        <charset val="238"/>
        <scheme val="minor"/>
      </rPr>
      <t>((poz. 1 + poz. 2) x 19,64%)</t>
    </r>
    <r>
      <rPr>
        <b/>
        <sz val="11"/>
        <color theme="1"/>
        <rFont val="Calibri"/>
        <family val="2"/>
        <charset val="238"/>
        <scheme val="minor"/>
      </rPr>
      <t xml:space="preserve"> + PPK pracodawcy </t>
    </r>
    <r>
      <rPr>
        <sz val="9"/>
        <color theme="1"/>
        <rFont val="Calibri"/>
        <family val="2"/>
        <charset val="238"/>
        <scheme val="minor"/>
      </rPr>
      <t>((poz. 1 + poz. 2) x 1,5%)</t>
    </r>
  </si>
  <si>
    <t>4.</t>
  </si>
  <si>
    <t>Wydatki bieżące, w tym:</t>
  </si>
  <si>
    <t>a</t>
  </si>
  <si>
    <t>materiały</t>
  </si>
  <si>
    <t>b</t>
  </si>
  <si>
    <t>delegacje</t>
  </si>
  <si>
    <t>c</t>
  </si>
  <si>
    <t>catering</t>
  </si>
  <si>
    <t>d</t>
  </si>
  <si>
    <t>remonty</t>
  </si>
  <si>
    <t>e</t>
  </si>
  <si>
    <t>przeglądy, konserwacje urządzeń technicznych i aparatury</t>
  </si>
  <si>
    <t>f</t>
  </si>
  <si>
    <t>pozostałe usługi obce</t>
  </si>
  <si>
    <t>g</t>
  </si>
  <si>
    <t>pozostałe koszty (podatki, opłaty i in.)</t>
  </si>
  <si>
    <t>5.</t>
  </si>
  <si>
    <t>Zakupy inwestycyjne</t>
  </si>
  <si>
    <t>Działania marketingowe</t>
  </si>
  <si>
    <t>7.</t>
  </si>
  <si>
    <t>Środki na rzecz szpitali (wartość faktury wystawionej przez szpital)</t>
  </si>
  <si>
    <t>8.</t>
  </si>
  <si>
    <t>RAZEM KOSZTY BEZPOŚREDNIE</t>
  </si>
  <si>
    <t>9.</t>
  </si>
  <si>
    <t>KOSZTY POŚREDNIE (zgodnie z polityką rachunkowości)</t>
  </si>
  <si>
    <t>10.</t>
  </si>
  <si>
    <t>RAZEM KOSZTY BEZPOŚREDNIE I POŚREDNIE (poz. 8 + poz. 9)</t>
  </si>
  <si>
    <t>11.</t>
  </si>
  <si>
    <t>Odpis na zwiększenie funduszu premii motywacyjnej (określony w Polityce Rachunkowości) 1,5%</t>
  </si>
  <si>
    <t>&lt;--sprawdzenie</t>
  </si>
  <si>
    <t>12.</t>
  </si>
  <si>
    <t>Wykorzystanie infrastruktury badawczej WUM, nazwa usługi/nazwa aparatury/ nazwa laboratorium  z Cennika (odpowiednio)</t>
  </si>
  <si>
    <t>13.</t>
  </si>
  <si>
    <t>Odpis na realizację Strategii Uczelni 3%</t>
  </si>
  <si>
    <t>14.</t>
  </si>
  <si>
    <t>RAZEM NETTO</t>
  </si>
  <si>
    <t>15.</t>
  </si>
  <si>
    <t>VAT ND</t>
  </si>
  <si>
    <t>16.</t>
  </si>
  <si>
    <t>OGÓŁEM BRUTTO</t>
  </si>
  <si>
    <t>……………………………………</t>
  </si>
  <si>
    <t>zatwierdził pod względem formalnym</t>
  </si>
  <si>
    <t>zatwierdził pod względem merytorycznym</t>
  </si>
  <si>
    <t>(podpis, data)</t>
  </si>
  <si>
    <t>(osoba odpowiedzialna merytorycznie za realizację umowy)</t>
  </si>
  <si>
    <t>zatwierdził pod względem finansowym</t>
  </si>
  <si>
    <t>zatwierdził</t>
  </si>
  <si>
    <t xml:space="preserve">Kwestor </t>
  </si>
  <si>
    <t>Prorektor</t>
  </si>
  <si>
    <t>str. 2.</t>
  </si>
  <si>
    <t xml:space="preserve">Kalkulacja kosztów wynagrodzeń   do umowy na wykonanie usługi </t>
  </si>
  <si>
    <t>B.1.</t>
  </si>
  <si>
    <r>
      <rPr>
        <sz val="12"/>
        <color indexed="8"/>
        <rFont val="Calibri"/>
        <family val="2"/>
        <charset val="238"/>
      </rPr>
      <t>Wynagrodzenia etatowe nauczycieli akademickich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  <charset val="238"/>
      </rPr>
      <t>(wyn. zasadnicze, dod. stażowy, dod. funkcyjny, 5% narzut na składniki nieperiodyczne, np. nagroda jubileuszowa, wynagrodzenie urlopowe, ekwiwalent za urlop, odprawa emerytalna, in.)</t>
    </r>
  </si>
  <si>
    <t>Wynagrodzenia nauczycieli akademickich za prowadzenie zajęć dydaktycznych nie wliczanych do pensum</t>
  </si>
  <si>
    <t>Dodatki specjalne dla nauczycieli akademickich</t>
  </si>
  <si>
    <t>Premia z działalności usługowej dla nauczycieli akademickich</t>
  </si>
  <si>
    <t>Razem wynagrodzenia osobowe dla nauczycieli akademickich (suma poz. 1 - 4)</t>
  </si>
  <si>
    <r>
      <t xml:space="preserve">Wynagrodzenia etatowe pracowników niebędących nauczycielami akademickimi                                                                                    </t>
    </r>
    <r>
      <rPr>
        <sz val="9"/>
        <color indexed="8"/>
        <rFont val="Calibri"/>
        <family val="2"/>
        <charset val="238"/>
      </rPr>
      <t>(wyn. zasadnicze, premia reguł., dod. stażowy, dod. funkcyjny, 4% narzut na składniki nieperiodyczne jak w pkt. B.1.1.)</t>
    </r>
  </si>
  <si>
    <t>Dodatki specjalne dla pracowników niebędących nauczycielami akademickimi</t>
  </si>
  <si>
    <t xml:space="preserve">Premia z działalności usługowej dla pracowników niebędących nauczycielami akademickimi </t>
  </si>
  <si>
    <t>Godziny nadliczbowe pracowników niebędących nauczycielami akademickimi</t>
  </si>
  <si>
    <t>Razem wynagrodzenia osobowe pracowników niebędących nauczycielami akademickimi (suma poz. 6 - 9)</t>
  </si>
  <si>
    <t>Razem wynagrodzenia osobowe (suma poz. 5 + poz. 10)</t>
  </si>
  <si>
    <r>
      <t xml:space="preserve">Dodatkowe wynagrodzenie roczne nauczycieli akademickich </t>
    </r>
    <r>
      <rPr>
        <sz val="12"/>
        <rFont val="Calibri"/>
        <family val="2"/>
        <charset val="238"/>
      </rPr>
      <t xml:space="preserve">(8,5% x poz. 5) </t>
    </r>
  </si>
  <si>
    <t>Dodatkowe wynagrodzenie roczne pracowników niebędących nauczycielami akademickimi (8,5% x poz. 5)</t>
  </si>
  <si>
    <t>Wynagrodzenia osobowe z dodatkowym wynagrodzeniem rocznym (poz. 11-13)</t>
  </si>
  <si>
    <t>B.2.</t>
  </si>
  <si>
    <t>Za prowadzenie zajęć dydaktycznych</t>
  </si>
  <si>
    <t>Inne wynagrodzenia bezosobowe</t>
  </si>
  <si>
    <t>Wynagrodzenia bezosobowe razem (poz. 15 + poz. 16)</t>
  </si>
  <si>
    <t>opracował</t>
  </si>
  <si>
    <t>imię, nazwisko Pracownika</t>
  </si>
  <si>
    <t>Kierownik jednostki</t>
  </si>
  <si>
    <t>sprawdził</t>
  </si>
  <si>
    <t xml:space="preserve">Pracownik Działu Kadr  </t>
  </si>
  <si>
    <t>Rok 2022</t>
  </si>
  <si>
    <t>Rok 2023</t>
  </si>
  <si>
    <t>Rok 2024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</si>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</sst>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0.00000%"/>
    <numFmt numFmtId="166" formatCode="0.0000%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70C0"/>
      <name val="Verdana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3" fillId="0" borderId="0"/>
    <xf numFmtId="0" fontId="26" fillId="0" borderId="0"/>
  </cellStyleXfs>
  <cellXfs count="111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6" fillId="0" borderId="0" xfId="1" applyFont="1"/>
    <xf numFmtId="0" fontId="6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0" fontId="13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vertical="center"/>
    </xf>
    <xf numFmtId="164" fontId="3" fillId="0" borderId="0" xfId="1" applyNumberFormat="1"/>
    <xf numFmtId="10" fontId="15" fillId="0" borderId="7" xfId="1" applyNumberFormat="1" applyFont="1" applyBorder="1" applyAlignment="1">
      <alignment horizontal="center" vertical="center"/>
    </xf>
    <xf numFmtId="10" fontId="16" fillId="0" borderId="0" xfId="1" quotePrefix="1" applyNumberFormat="1" applyFont="1" applyAlignment="1">
      <alignment horizontal="center"/>
    </xf>
    <xf numFmtId="10" fontId="16" fillId="0" borderId="8" xfId="1" applyNumberFormat="1" applyFont="1" applyBorder="1" applyAlignment="1">
      <alignment horizontal="center"/>
    </xf>
    <xf numFmtId="0" fontId="1" fillId="0" borderId="3" xfId="1" applyFont="1" applyBorder="1" applyAlignment="1">
      <alignment horizontal="left" vertical="center" indent="1"/>
    </xf>
    <xf numFmtId="164" fontId="1" fillId="0" borderId="3" xfId="1" applyNumberFormat="1" applyFont="1" applyBorder="1" applyAlignment="1">
      <alignment vertical="center"/>
    </xf>
    <xf numFmtId="0" fontId="1" fillId="0" borderId="0" xfId="1" applyFont="1"/>
    <xf numFmtId="164" fontId="1" fillId="0" borderId="0" xfId="1" applyNumberFormat="1" applyFont="1"/>
    <xf numFmtId="2" fontId="1" fillId="0" borderId="0" xfId="1" applyNumberFormat="1" applyFont="1"/>
    <xf numFmtId="0" fontId="2" fillId="2" borderId="3" xfId="1" applyFont="1" applyFill="1" applyBorder="1" applyAlignment="1">
      <alignment horizontal="left" vertical="center"/>
    </xf>
    <xf numFmtId="0" fontId="19" fillId="0" borderId="0" xfId="1" applyFont="1"/>
    <xf numFmtId="0" fontId="3" fillId="0" borderId="3" xfId="1" applyBorder="1" applyAlignment="1">
      <alignment vertical="center"/>
    </xf>
    <xf numFmtId="164" fontId="3" fillId="0" borderId="3" xfId="1" applyNumberFormat="1" applyBorder="1" applyAlignment="1">
      <alignment vertical="center"/>
    </xf>
    <xf numFmtId="164" fontId="3" fillId="2" borderId="3" xfId="1" applyNumberFormat="1" applyFill="1" applyBorder="1" applyAlignment="1">
      <alignment vertical="center"/>
    </xf>
    <xf numFmtId="0" fontId="3" fillId="0" borderId="0" xfId="1" applyAlignment="1">
      <alignment vertical="center"/>
    </xf>
    <xf numFmtId="164" fontId="3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" fillId="0" borderId="0" xfId="1" applyFont="1"/>
    <xf numFmtId="0" fontId="9" fillId="0" borderId="0" xfId="1" applyFont="1"/>
    <xf numFmtId="0" fontId="10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3" fillId="0" borderId="3" xfId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5" fontId="27" fillId="0" borderId="0" xfId="2" applyNumberFormat="1" applyFont="1" applyAlignment="1">
      <alignment horizontal="center" vertical="center"/>
    </xf>
    <xf numFmtId="0" fontId="28" fillId="0" borderId="0" xfId="1" quotePrefix="1" applyFont="1" applyAlignment="1">
      <alignment vertical="center"/>
    </xf>
    <xf numFmtId="0" fontId="29" fillId="0" borderId="0" xfId="1" applyFont="1"/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166" fontId="27" fillId="0" borderId="0" xfId="2" applyNumberFormat="1" applyFont="1" applyAlignment="1">
      <alignment horizontal="center" vertical="center"/>
    </xf>
    <xf numFmtId="164" fontId="27" fillId="0" borderId="0" xfId="1" applyNumberFormat="1" applyFont="1" applyAlignment="1">
      <alignment horizontal="center" vertical="center"/>
    </xf>
    <xf numFmtId="0" fontId="29" fillId="0" borderId="0" xfId="1" quotePrefix="1" applyFont="1"/>
    <xf numFmtId="0" fontId="27" fillId="0" borderId="0" xfId="1" applyFont="1"/>
    <xf numFmtId="0" fontId="28" fillId="0" borderId="0" xfId="1" applyFont="1"/>
    <xf numFmtId="0" fontId="24" fillId="0" borderId="4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6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wrapText="1"/>
    </xf>
    <xf numFmtId="0" fontId="3" fillId="0" borderId="5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4" xfId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wrapText="1"/>
    </xf>
    <xf numFmtId="0" fontId="14" fillId="0" borderId="0" xfId="1" applyFont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10" fontId="15" fillId="0" borderId="2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7">
    <cellStyle name="Dziesiętny 6" xfId="3" xr:uid="{00000000-0005-0000-0000-000000000000}"/>
    <cellStyle name="Excel Built-in Normal" xfId="4" xr:uid="{00000000-0005-0000-0000-000001000000}"/>
    <cellStyle name="Normalny" xfId="0" builtinId="0"/>
    <cellStyle name="Normalny 2" xfId="1" xr:uid="{00000000-0005-0000-0000-000003000000}"/>
    <cellStyle name="Normalny 3" xfId="5" xr:uid="{00000000-0005-0000-0000-000004000000}"/>
    <cellStyle name="Normalny 4" xfId="6" xr:uid="{00000000-0005-0000-0000-000005000000}"/>
    <cellStyle name="Procentowy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W\04_Projekty\2018_ProceduraPlanowania\2020_11_16_ProceduraAktualizacja\2020_11_Za&#322;&#261;cz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"/>
      <sheetName val="z_2"/>
      <sheetName val="z_2a"/>
      <sheetName val="z_3"/>
      <sheetName val="z_4"/>
      <sheetName val="z_5"/>
      <sheetName val="z_6"/>
      <sheetName val="z_7"/>
      <sheetName val="z_8"/>
      <sheetName val="B1"/>
      <sheetName val="B2"/>
      <sheetName val="B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82"/>
  <sheetViews>
    <sheetView tabSelected="1" view="pageBreakPreview" topLeftCell="C8" zoomScale="90" zoomScaleNormal="100" zoomScaleSheetLayoutView="90" workbookViewId="0">
      <selection activeCell="D21" sqref="D21:G21"/>
    </sheetView>
  </sheetViews>
  <sheetFormatPr defaultColWidth="9.1796875" defaultRowHeight="14.5" x14ac:dyDescent="0.35"/>
  <cols>
    <col min="1" max="1" width="14" style="1" hidden="1" customWidth="1"/>
    <col min="2" max="2" width="4.7265625" style="2" hidden="1" customWidth="1"/>
    <col min="3" max="3" width="5.26953125" style="3" customWidth="1"/>
    <col min="4" max="4" width="30.81640625" style="3" customWidth="1"/>
    <col min="5" max="5" width="5.81640625" style="3" customWidth="1"/>
    <col min="6" max="6" width="18.54296875" style="3" customWidth="1"/>
    <col min="7" max="7" width="24.453125" style="3" customWidth="1"/>
    <col min="8" max="13" width="14.1796875" style="3" customWidth="1"/>
    <col min="14" max="14" width="11.26953125" style="13" hidden="1" customWidth="1"/>
    <col min="15" max="15" width="12.7265625" style="14" hidden="1" customWidth="1"/>
    <col min="16" max="16" width="0" style="3" hidden="1" customWidth="1"/>
    <col min="17" max="17" width="13" style="3" hidden="1" customWidth="1"/>
    <col min="18" max="19" width="0" style="3" hidden="1" customWidth="1"/>
    <col min="20" max="20" width="10.26953125" style="3" hidden="1" customWidth="1"/>
    <col min="21" max="16384" width="9.1796875" style="3"/>
  </cols>
  <sheetData>
    <row r="1" spans="1:17" ht="18" customHeight="1" x14ac:dyDescent="0.35">
      <c r="C1" s="101"/>
      <c r="D1" s="101"/>
      <c r="E1" s="101"/>
      <c r="F1" s="101"/>
      <c r="M1" s="4" t="s">
        <v>0</v>
      </c>
      <c r="N1" s="5"/>
      <c r="O1" s="6"/>
      <c r="P1" s="7"/>
      <c r="Q1" s="7"/>
    </row>
    <row r="2" spans="1:17" ht="19.5" customHeight="1" x14ac:dyDescent="0.35">
      <c r="C2" s="8" t="s">
        <v>1</v>
      </c>
      <c r="D2" s="9"/>
      <c r="E2" s="9"/>
      <c r="F2" s="9"/>
      <c r="G2" s="102"/>
      <c r="H2" s="102"/>
      <c r="I2" s="102"/>
      <c r="J2" s="102"/>
      <c r="K2" s="102"/>
      <c r="L2" s="102"/>
      <c r="M2" s="102"/>
      <c r="N2" s="10"/>
      <c r="O2" s="11"/>
      <c r="P2" s="12"/>
    </row>
    <row r="3" spans="1:17" ht="19.5" customHeight="1" x14ac:dyDescent="0.35">
      <c r="C3" s="9"/>
      <c r="E3" s="9"/>
      <c r="F3" s="9"/>
      <c r="G3" s="9"/>
      <c r="H3" s="9"/>
      <c r="I3" s="9"/>
      <c r="J3" s="9"/>
      <c r="K3" s="9"/>
      <c r="L3" s="9"/>
      <c r="M3" s="9"/>
    </row>
    <row r="4" spans="1:17" ht="35.25" customHeight="1" x14ac:dyDescent="0.3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15.5" x14ac:dyDescent="0.35">
      <c r="D5" s="103" t="s">
        <v>2</v>
      </c>
      <c r="E5" s="104"/>
      <c r="F5" s="104"/>
      <c r="M5" s="16" t="s">
        <v>3</v>
      </c>
    </row>
    <row r="6" spans="1:17" ht="14.25" customHeight="1" x14ac:dyDescent="0.35">
      <c r="D6" s="14" t="s">
        <v>4</v>
      </c>
      <c r="M6" s="17" t="s">
        <v>5</v>
      </c>
    </row>
    <row r="7" spans="1:17" ht="14.25" customHeight="1" x14ac:dyDescent="0.35">
      <c r="C7" s="18"/>
      <c r="D7" s="18"/>
      <c r="E7" s="18"/>
      <c r="G7" s="18"/>
      <c r="H7" s="18"/>
      <c r="I7" s="18"/>
      <c r="J7" s="18"/>
      <c r="K7" s="18"/>
      <c r="L7" s="18"/>
    </row>
    <row r="8" spans="1:17" ht="45.75" customHeight="1" x14ac:dyDescent="0.35">
      <c r="C8" s="105" t="s">
        <v>6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7" ht="15.5" x14ac:dyDescent="0.3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7" ht="18" customHeight="1" x14ac:dyDescent="0.35">
      <c r="C10" s="3" t="s">
        <v>7</v>
      </c>
    </row>
    <row r="11" spans="1:17" ht="27" customHeight="1" thickBot="1" x14ac:dyDescent="0.4">
      <c r="C11" s="3" t="s">
        <v>8</v>
      </c>
    </row>
    <row r="12" spans="1:17" s="25" customFormat="1" ht="30" thickTop="1" thickBot="1" x14ac:dyDescent="0.4">
      <c r="A12" s="106" t="s">
        <v>9</v>
      </c>
      <c r="B12" s="107"/>
      <c r="C12" s="20" t="s">
        <v>10</v>
      </c>
      <c r="D12" s="108" t="s">
        <v>11</v>
      </c>
      <c r="E12" s="109"/>
      <c r="F12" s="109"/>
      <c r="G12" s="110"/>
      <c r="H12" s="21" t="s">
        <v>99</v>
      </c>
      <c r="I12" s="21" t="s">
        <v>100</v>
      </c>
      <c r="J12" s="21" t="s">
        <v>101</v>
      </c>
      <c r="K12" s="21" t="s">
        <v>102</v>
      </c>
      <c r="L12" s="21" t="s">
        <v>15</v>
      </c>
      <c r="M12" s="22" t="s">
        <v>16</v>
      </c>
      <c r="N12" s="23"/>
      <c r="O12" s="24"/>
    </row>
    <row r="13" spans="1:17" ht="27.75" customHeight="1" thickTop="1" x14ac:dyDescent="0.35">
      <c r="C13" s="26" t="s">
        <v>17</v>
      </c>
      <c r="D13" s="93" t="s">
        <v>18</v>
      </c>
      <c r="E13" s="94"/>
      <c r="F13" s="94"/>
      <c r="G13" s="95"/>
      <c r="H13" s="27">
        <v>10000</v>
      </c>
      <c r="I13" s="27">
        <f t="shared" ref="I13:L13" si="0">I68</f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>SUM(H13:L13)</f>
        <v>10000</v>
      </c>
      <c r="Q13" s="28"/>
    </row>
    <row r="14" spans="1:17" ht="24" customHeight="1" thickBot="1" x14ac:dyDescent="0.55000000000000004">
      <c r="A14" s="29"/>
      <c r="B14" s="30"/>
      <c r="C14" s="26" t="s">
        <v>19</v>
      </c>
      <c r="D14" s="93" t="s">
        <v>20</v>
      </c>
      <c r="E14" s="94"/>
      <c r="F14" s="94"/>
      <c r="G14" s="95"/>
      <c r="H14" s="27">
        <f t="shared" ref="H14:L14" si="1">H72</f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ref="M14:M35" si="2">SUM(H14:L14)</f>
        <v>0</v>
      </c>
      <c r="Q14" s="28"/>
    </row>
    <row r="15" spans="1:17" ht="20.25" customHeight="1" thickTop="1" thickBot="1" x14ac:dyDescent="0.55000000000000004">
      <c r="A15" s="31">
        <f>19.64%</f>
        <v>0.19640000000000002</v>
      </c>
      <c r="B15" s="30" t="s">
        <v>21</v>
      </c>
      <c r="C15" s="26" t="s">
        <v>22</v>
      </c>
      <c r="D15" s="90" t="s">
        <v>23</v>
      </c>
      <c r="E15" s="91"/>
      <c r="F15" s="91"/>
      <c r="G15" s="92"/>
      <c r="H15" s="27">
        <f>ROUND((H13)*$A$15,2)</f>
        <v>1964</v>
      </c>
      <c r="I15" s="27">
        <f t="shared" ref="I15:L15" si="3">ROUND((I13+I14)*$A$15,2)</f>
        <v>0</v>
      </c>
      <c r="J15" s="27">
        <f t="shared" si="3"/>
        <v>0</v>
      </c>
      <c r="K15" s="27">
        <f t="shared" si="3"/>
        <v>0</v>
      </c>
      <c r="L15" s="27">
        <f t="shared" si="3"/>
        <v>0</v>
      </c>
      <c r="M15" s="27">
        <f t="shared" si="2"/>
        <v>1964</v>
      </c>
      <c r="Q15" s="28"/>
    </row>
    <row r="16" spans="1:17" ht="20.25" customHeight="1" thickTop="1" x14ac:dyDescent="0.35">
      <c r="C16" s="26" t="s">
        <v>24</v>
      </c>
      <c r="D16" s="90" t="s">
        <v>25</v>
      </c>
      <c r="E16" s="91"/>
      <c r="F16" s="91"/>
      <c r="G16" s="92"/>
      <c r="H16" s="27">
        <f t="shared" ref="H16:L16" si="4">H17+H18+H19+H20+H21+H22+H23</f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2"/>
        <v>0</v>
      </c>
      <c r="Q16" s="28"/>
    </row>
    <row r="17" spans="1:20" s="34" customFormat="1" ht="20.25" customHeight="1" x14ac:dyDescent="0.35">
      <c r="A17" s="1"/>
      <c r="B17" s="2"/>
      <c r="C17" s="32" t="s">
        <v>26</v>
      </c>
      <c r="D17" s="96" t="s">
        <v>27</v>
      </c>
      <c r="E17" s="97"/>
      <c r="F17" s="97"/>
      <c r="G17" s="98"/>
      <c r="H17" s="33">
        <v>0</v>
      </c>
      <c r="I17" s="33"/>
      <c r="J17" s="33">
        <v>0</v>
      </c>
      <c r="K17" s="33">
        <v>0</v>
      </c>
      <c r="L17" s="33">
        <v>0</v>
      </c>
      <c r="M17" s="33">
        <f t="shared" si="2"/>
        <v>0</v>
      </c>
      <c r="N17" s="13"/>
      <c r="O17" s="14"/>
    </row>
    <row r="18" spans="1:20" s="34" customFormat="1" ht="20.25" customHeight="1" x14ac:dyDescent="0.35">
      <c r="A18" s="1"/>
      <c r="B18" s="2"/>
      <c r="C18" s="32" t="s">
        <v>28</v>
      </c>
      <c r="D18" s="96" t="s">
        <v>29</v>
      </c>
      <c r="E18" s="97"/>
      <c r="F18" s="97"/>
      <c r="G18" s="98"/>
      <c r="H18" s="33"/>
      <c r="I18" s="33"/>
      <c r="J18" s="33">
        <v>0</v>
      </c>
      <c r="K18" s="33">
        <v>0</v>
      </c>
      <c r="L18" s="33">
        <v>0</v>
      </c>
      <c r="M18" s="33">
        <f t="shared" si="2"/>
        <v>0</v>
      </c>
      <c r="N18" s="13"/>
      <c r="O18" s="14"/>
      <c r="Q18" s="35"/>
      <c r="T18" s="36"/>
    </row>
    <row r="19" spans="1:20" s="34" customFormat="1" ht="20.25" customHeight="1" x14ac:dyDescent="0.35">
      <c r="A19" s="1"/>
      <c r="B19" s="2"/>
      <c r="C19" s="32" t="s">
        <v>30</v>
      </c>
      <c r="D19" s="96" t="s">
        <v>31</v>
      </c>
      <c r="E19" s="97"/>
      <c r="F19" s="97"/>
      <c r="G19" s="98"/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f t="shared" si="2"/>
        <v>0</v>
      </c>
      <c r="N19" s="13"/>
      <c r="O19" s="14"/>
      <c r="T19" s="35"/>
    </row>
    <row r="20" spans="1:20" s="34" customFormat="1" ht="20.25" customHeight="1" x14ac:dyDescent="0.35">
      <c r="A20" s="1"/>
      <c r="B20" s="2"/>
      <c r="C20" s="32" t="s">
        <v>32</v>
      </c>
      <c r="D20" s="96" t="s">
        <v>33</v>
      </c>
      <c r="E20" s="97"/>
      <c r="F20" s="97"/>
      <c r="G20" s="98"/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f t="shared" si="2"/>
        <v>0</v>
      </c>
      <c r="N20" s="13"/>
      <c r="O20" s="14"/>
      <c r="Q20" s="35"/>
    </row>
    <row r="21" spans="1:20" s="34" customFormat="1" ht="26.25" customHeight="1" x14ac:dyDescent="0.35">
      <c r="A21" s="1"/>
      <c r="B21" s="2"/>
      <c r="C21" s="32" t="s">
        <v>34</v>
      </c>
      <c r="D21" s="85" t="s">
        <v>35</v>
      </c>
      <c r="E21" s="99"/>
      <c r="F21" s="99"/>
      <c r="G21" s="100"/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f t="shared" si="2"/>
        <v>0</v>
      </c>
      <c r="N21" s="13"/>
      <c r="O21" s="14"/>
    </row>
    <row r="22" spans="1:20" s="34" customFormat="1" ht="20.25" customHeight="1" x14ac:dyDescent="0.35">
      <c r="A22" s="1"/>
      <c r="B22" s="2"/>
      <c r="C22" s="32" t="s">
        <v>36</v>
      </c>
      <c r="D22" s="96" t="s">
        <v>37</v>
      </c>
      <c r="E22" s="97"/>
      <c r="F22" s="97"/>
      <c r="G22" s="98"/>
      <c r="H22" s="33"/>
      <c r="I22" s="33">
        <v>0</v>
      </c>
      <c r="J22" s="33">
        <v>0</v>
      </c>
      <c r="K22" s="33">
        <v>0</v>
      </c>
      <c r="L22" s="33">
        <v>0</v>
      </c>
      <c r="M22" s="33">
        <f t="shared" si="2"/>
        <v>0</v>
      </c>
      <c r="N22" s="13"/>
      <c r="O22" s="14"/>
      <c r="Q22" s="35"/>
    </row>
    <row r="23" spans="1:20" s="34" customFormat="1" ht="20.25" customHeight="1" x14ac:dyDescent="0.35">
      <c r="A23" s="1"/>
      <c r="B23" s="2"/>
      <c r="C23" s="32" t="s">
        <v>38</v>
      </c>
      <c r="D23" s="96" t="s">
        <v>39</v>
      </c>
      <c r="E23" s="97"/>
      <c r="F23" s="97"/>
      <c r="G23" s="98"/>
      <c r="H23" s="33"/>
      <c r="I23" s="33">
        <v>0</v>
      </c>
      <c r="J23" s="33">
        <v>0</v>
      </c>
      <c r="K23" s="33">
        <v>0</v>
      </c>
      <c r="L23" s="33">
        <v>0</v>
      </c>
      <c r="M23" s="33">
        <f t="shared" si="2"/>
        <v>0</v>
      </c>
      <c r="N23" s="13"/>
      <c r="O23" s="14"/>
    </row>
    <row r="24" spans="1:20" ht="20.25" customHeight="1" x14ac:dyDescent="0.35">
      <c r="C24" s="37" t="s">
        <v>40</v>
      </c>
      <c r="D24" s="90" t="s">
        <v>41</v>
      </c>
      <c r="E24" s="91"/>
      <c r="F24" s="91"/>
      <c r="G24" s="92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2"/>
        <v>0</v>
      </c>
    </row>
    <row r="25" spans="1:20" ht="20.25" customHeight="1" x14ac:dyDescent="0.35">
      <c r="C25" s="37">
        <v>6</v>
      </c>
      <c r="D25" s="90" t="s">
        <v>42</v>
      </c>
      <c r="E25" s="91"/>
      <c r="F25" s="91"/>
      <c r="G25" s="92"/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f t="shared" si="2"/>
        <v>0</v>
      </c>
    </row>
    <row r="26" spans="1:20" ht="20.25" customHeight="1" x14ac:dyDescent="0.35">
      <c r="C26" s="26" t="s">
        <v>43</v>
      </c>
      <c r="D26" s="90" t="s">
        <v>44</v>
      </c>
      <c r="E26" s="91"/>
      <c r="F26" s="91"/>
      <c r="G26" s="92"/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f t="shared" si="2"/>
        <v>0</v>
      </c>
    </row>
    <row r="27" spans="1:20" ht="21.75" customHeight="1" thickBot="1" x14ac:dyDescent="0.4">
      <c r="C27" s="26" t="s">
        <v>45</v>
      </c>
      <c r="D27" s="70" t="s">
        <v>46</v>
      </c>
      <c r="E27" s="71"/>
      <c r="F27" s="71"/>
      <c r="G27" s="72"/>
      <c r="H27" s="27">
        <f t="shared" ref="H27:L27" si="5">H16+H24+H25+H26+H13+H14+H15</f>
        <v>11964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7">
        <f t="shared" si="2"/>
        <v>11964</v>
      </c>
    </row>
    <row r="28" spans="1:20" ht="21.75" customHeight="1" thickTop="1" thickBot="1" x14ac:dyDescent="0.55000000000000004">
      <c r="A28" s="31">
        <v>0.3</v>
      </c>
      <c r="B28" s="30" t="s">
        <v>21</v>
      </c>
      <c r="C28" s="26" t="s">
        <v>47</v>
      </c>
      <c r="D28" s="70" t="s">
        <v>48</v>
      </c>
      <c r="E28" s="71"/>
      <c r="F28" s="71"/>
      <c r="G28" s="72"/>
      <c r="H28" s="27">
        <f t="shared" ref="H28:L28" si="6">ROUND(H27*$A$28,2)</f>
        <v>3589.2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7">
        <f t="shared" si="6"/>
        <v>0</v>
      </c>
      <c r="M28" s="27">
        <f t="shared" si="2"/>
        <v>3589.2</v>
      </c>
    </row>
    <row r="29" spans="1:20" ht="20.25" customHeight="1" thickTop="1" thickBot="1" x14ac:dyDescent="0.4">
      <c r="C29" s="26" t="s">
        <v>49</v>
      </c>
      <c r="D29" s="79" t="s">
        <v>50</v>
      </c>
      <c r="E29" s="80"/>
      <c r="F29" s="80"/>
      <c r="G29" s="81"/>
      <c r="H29" s="27">
        <f t="shared" ref="H29:L29" si="7">H27+H28</f>
        <v>15553.2</v>
      </c>
      <c r="I29" s="27">
        <f t="shared" si="7"/>
        <v>0</v>
      </c>
      <c r="J29" s="27">
        <f t="shared" si="7"/>
        <v>0</v>
      </c>
      <c r="K29" s="27">
        <f t="shared" si="7"/>
        <v>0</v>
      </c>
      <c r="L29" s="27">
        <f t="shared" si="7"/>
        <v>0</v>
      </c>
      <c r="M29" s="27">
        <f t="shared" si="2"/>
        <v>15553.2</v>
      </c>
      <c r="O29" s="38"/>
    </row>
    <row r="30" spans="1:20" ht="27" customHeight="1" thickTop="1" thickBot="1" x14ac:dyDescent="0.55000000000000004">
      <c r="A30" s="31">
        <v>1.4999999999999999E-2</v>
      </c>
      <c r="B30" s="30" t="s">
        <v>21</v>
      </c>
      <c r="C30" s="39" t="s">
        <v>51</v>
      </c>
      <c r="D30" s="88" t="s">
        <v>52</v>
      </c>
      <c r="E30" s="86"/>
      <c r="F30" s="86"/>
      <c r="G30" s="87"/>
      <c r="H30" s="40">
        <f t="shared" ref="H30:L30" si="8">ROUND(H33*$A$30,4)</f>
        <v>244.2911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2"/>
        <v>244.2911</v>
      </c>
      <c r="N30" s="57">
        <f>M30/M33</f>
        <v>1.5000003070108381E-2</v>
      </c>
      <c r="O30" s="58" t="s">
        <v>53</v>
      </c>
      <c r="P30" s="59"/>
    </row>
    <row r="31" spans="1:20" ht="27" customHeight="1" thickTop="1" thickBot="1" x14ac:dyDescent="0.4">
      <c r="C31" s="39" t="s">
        <v>54</v>
      </c>
      <c r="D31" s="88" t="s">
        <v>55</v>
      </c>
      <c r="E31" s="86"/>
      <c r="F31" s="86"/>
      <c r="G31" s="87"/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f t="shared" si="2"/>
        <v>0</v>
      </c>
      <c r="N31" s="60"/>
      <c r="O31" s="61"/>
      <c r="P31" s="59"/>
    </row>
    <row r="32" spans="1:20" ht="27" customHeight="1" thickTop="1" thickBot="1" x14ac:dyDescent="0.55000000000000004">
      <c r="A32" s="31">
        <v>0.03</v>
      </c>
      <c r="B32" s="30" t="s">
        <v>21</v>
      </c>
      <c r="C32" s="39" t="s">
        <v>56</v>
      </c>
      <c r="D32" s="88" t="s">
        <v>57</v>
      </c>
      <c r="E32" s="86"/>
      <c r="F32" s="86"/>
      <c r="G32" s="87"/>
      <c r="H32" s="40">
        <f t="shared" ref="H32:L32" si="9">ROUND(H33*$A$32,4)</f>
        <v>488.58210000000003</v>
      </c>
      <c r="I32" s="40">
        <f t="shared" si="9"/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2"/>
        <v>488.58210000000003</v>
      </c>
      <c r="N32" s="62">
        <f>M32/M33</f>
        <v>3.0000000000000002E-2</v>
      </c>
      <c r="O32" s="58" t="s">
        <v>53</v>
      </c>
      <c r="P32" s="59"/>
    </row>
    <row r="33" spans="1:16" ht="20.25" customHeight="1" thickTop="1" thickBot="1" x14ac:dyDescent="0.4">
      <c r="C33" s="26" t="s">
        <v>58</v>
      </c>
      <c r="D33" s="90" t="s">
        <v>59</v>
      </c>
      <c r="E33" s="91"/>
      <c r="F33" s="91"/>
      <c r="G33" s="92"/>
      <c r="H33" s="41">
        <f t="shared" ref="H33:L33" si="10">ROUND(SUM(H29+H31)/(100%-$A$30-$A$32),2)</f>
        <v>16286.07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2"/>
        <v>16286.07</v>
      </c>
      <c r="N33" s="63">
        <f>M29+M30+M31+M32</f>
        <v>16286.073200000001</v>
      </c>
      <c r="O33" s="58" t="s">
        <v>53</v>
      </c>
      <c r="P33" s="64"/>
    </row>
    <row r="34" spans="1:16" ht="27" customHeight="1" thickTop="1" thickBot="1" x14ac:dyDescent="0.55000000000000004">
      <c r="A34" s="31">
        <v>0.23</v>
      </c>
      <c r="B34" s="30" t="s">
        <v>21</v>
      </c>
      <c r="C34" s="39" t="s">
        <v>60</v>
      </c>
      <c r="D34" s="88" t="s">
        <v>61</v>
      </c>
      <c r="E34" s="86"/>
      <c r="F34" s="86"/>
      <c r="G34" s="87"/>
      <c r="H34" s="40">
        <f t="shared" ref="H34:L34" si="11">ROUND(H33*$A$34,2)</f>
        <v>3745.8</v>
      </c>
      <c r="I34" s="40">
        <f t="shared" si="11"/>
        <v>0</v>
      </c>
      <c r="J34" s="40">
        <f t="shared" si="11"/>
        <v>0</v>
      </c>
      <c r="K34" s="40">
        <f t="shared" si="11"/>
        <v>0</v>
      </c>
      <c r="L34" s="40">
        <f t="shared" si="11"/>
        <v>0</v>
      </c>
      <c r="M34" s="40">
        <f t="shared" si="2"/>
        <v>3745.8</v>
      </c>
      <c r="N34" s="65"/>
      <c r="O34" s="66"/>
      <c r="P34" s="59"/>
    </row>
    <row r="35" spans="1:16" ht="23.25" customHeight="1" thickTop="1" x14ac:dyDescent="0.35">
      <c r="C35" s="26" t="s">
        <v>62</v>
      </c>
      <c r="D35" s="90" t="s">
        <v>63</v>
      </c>
      <c r="E35" s="91"/>
      <c r="F35" s="91"/>
      <c r="G35" s="92"/>
      <c r="H35" s="41">
        <f t="shared" ref="H35:L35" si="12">H33+H34</f>
        <v>20031.87</v>
      </c>
      <c r="I35" s="41">
        <f t="shared" si="12"/>
        <v>0</v>
      </c>
      <c r="J35" s="41">
        <f t="shared" si="12"/>
        <v>0</v>
      </c>
      <c r="K35" s="41">
        <f t="shared" si="12"/>
        <v>0</v>
      </c>
      <c r="L35" s="41">
        <f t="shared" si="12"/>
        <v>0</v>
      </c>
      <c r="M35" s="41">
        <f t="shared" si="2"/>
        <v>20031.87</v>
      </c>
      <c r="N35" s="65"/>
      <c r="O35" s="66"/>
      <c r="P35" s="59"/>
    </row>
    <row r="36" spans="1:16" ht="41.25" customHeight="1" x14ac:dyDescent="0.35">
      <c r="E36" s="42"/>
      <c r="M36" s="28"/>
    </row>
    <row r="37" spans="1:16" x14ac:dyDescent="0.35">
      <c r="D37" s="18" t="s">
        <v>64</v>
      </c>
      <c r="G37" s="18" t="s">
        <v>64</v>
      </c>
      <c r="H37" s="43">
        <f>H28/2</f>
        <v>1794.6</v>
      </c>
      <c r="I37" s="18"/>
      <c r="J37" s="18"/>
      <c r="K37" s="18"/>
      <c r="L37" s="18"/>
    </row>
    <row r="38" spans="1:16" x14ac:dyDescent="0.35">
      <c r="D38" s="18" t="s">
        <v>65</v>
      </c>
      <c r="G38" s="18" t="s">
        <v>66</v>
      </c>
      <c r="H38" s="18"/>
      <c r="I38" s="18"/>
      <c r="J38" s="18"/>
      <c r="K38" s="18"/>
      <c r="L38" s="18"/>
    </row>
    <row r="39" spans="1:16" x14ac:dyDescent="0.35">
      <c r="D39" s="18" t="s">
        <v>67</v>
      </c>
      <c r="G39" s="18" t="s">
        <v>68</v>
      </c>
      <c r="H39" s="18"/>
      <c r="I39" s="18"/>
      <c r="J39" s="18"/>
      <c r="K39" s="18"/>
      <c r="L39" s="18"/>
    </row>
    <row r="40" spans="1:16" x14ac:dyDescent="0.35">
      <c r="D40" s="18"/>
      <c r="G40" s="18" t="s">
        <v>67</v>
      </c>
      <c r="H40" s="18"/>
      <c r="I40" s="18"/>
      <c r="J40" s="18"/>
      <c r="K40" s="18"/>
      <c r="L40" s="18"/>
    </row>
    <row r="41" spans="1:16" ht="39.75" customHeight="1" x14ac:dyDescent="0.35"/>
    <row r="42" spans="1:16" x14ac:dyDescent="0.35">
      <c r="D42" s="18" t="s">
        <v>64</v>
      </c>
      <c r="G42" s="18" t="s">
        <v>64</v>
      </c>
      <c r="H42" s="18"/>
      <c r="I42" s="18"/>
      <c r="J42" s="18"/>
      <c r="K42" s="18"/>
      <c r="L42" s="18"/>
    </row>
    <row r="43" spans="1:16" x14ac:dyDescent="0.35">
      <c r="D43" s="18" t="s">
        <v>69</v>
      </c>
      <c r="G43" s="18" t="s">
        <v>70</v>
      </c>
      <c r="H43" s="18"/>
      <c r="I43" s="18"/>
      <c r="J43" s="18"/>
      <c r="K43" s="18"/>
      <c r="L43" s="18"/>
      <c r="M43" s="18"/>
    </row>
    <row r="44" spans="1:16" x14ac:dyDescent="0.35">
      <c r="D44" s="44" t="s">
        <v>71</v>
      </c>
      <c r="G44" s="44" t="s">
        <v>72</v>
      </c>
      <c r="H44" s="44"/>
      <c r="I44" s="44"/>
      <c r="J44" s="44"/>
      <c r="K44" s="44"/>
      <c r="L44" s="44"/>
      <c r="M44" s="18"/>
    </row>
    <row r="45" spans="1:16" s="47" customFormat="1" x14ac:dyDescent="0.35">
      <c r="A45" s="45"/>
      <c r="B45" s="46"/>
      <c r="D45" s="18" t="s">
        <v>67</v>
      </c>
      <c r="G45" s="18" t="s">
        <v>67</v>
      </c>
      <c r="H45" s="18"/>
      <c r="I45" s="18"/>
      <c r="J45" s="18"/>
      <c r="K45" s="18"/>
      <c r="L45" s="18"/>
      <c r="M45" s="44"/>
      <c r="N45" s="48"/>
      <c r="O45" s="49"/>
    </row>
    <row r="46" spans="1:16" ht="18" customHeight="1" x14ac:dyDescent="0.35">
      <c r="C46" s="9"/>
      <c r="E46" s="9"/>
      <c r="F46" s="9"/>
      <c r="G46" s="9"/>
      <c r="H46" s="9"/>
      <c r="I46" s="9"/>
      <c r="J46" s="9"/>
      <c r="K46" s="9"/>
      <c r="L46" s="9"/>
      <c r="M46" s="9"/>
    </row>
    <row r="47" spans="1:16" ht="21.75" customHeight="1" x14ac:dyDescent="0.35">
      <c r="C47" s="9" t="s">
        <v>73</v>
      </c>
      <c r="E47" s="9"/>
      <c r="F47" s="9"/>
      <c r="G47" s="9"/>
      <c r="H47" s="9"/>
      <c r="I47" s="9"/>
      <c r="J47" s="9"/>
      <c r="K47" s="9"/>
      <c r="L47" s="9"/>
      <c r="M47" s="9"/>
    </row>
    <row r="48" spans="1:16" ht="35.25" customHeight="1" x14ac:dyDescent="0.3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5" ht="23.25" customHeight="1" x14ac:dyDescent="0.35">
      <c r="C49" s="89" t="s">
        <v>74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5" ht="23.25" customHeight="1" x14ac:dyDescent="0.3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5" ht="18" customHeight="1" x14ac:dyDescent="0.35">
      <c r="C51" s="3" t="str">
        <f>C10</f>
        <v>Numer umowy na wykonanie usługi…………………………………………………………………………………………….</v>
      </c>
    </row>
    <row r="52" spans="1:15" ht="27" customHeight="1" x14ac:dyDescent="0.35">
      <c r="C52" s="3" t="str">
        <f>C11</f>
        <v>Nazwisko i imię osoby z Zakładu/Kliniki odpowiedzialnej merytorycznie za realizację …………..…………..</v>
      </c>
    </row>
    <row r="53" spans="1:15" s="25" customFormat="1" ht="37.5" customHeight="1" x14ac:dyDescent="0.35">
      <c r="A53" s="51"/>
      <c r="B53" s="52"/>
      <c r="C53" s="53" t="s">
        <v>10</v>
      </c>
      <c r="D53" s="82" t="s">
        <v>11</v>
      </c>
      <c r="E53" s="83"/>
      <c r="F53" s="83"/>
      <c r="G53" s="84"/>
      <c r="H53" s="21" t="s">
        <v>99</v>
      </c>
      <c r="I53" s="21" t="s">
        <v>12</v>
      </c>
      <c r="J53" s="21" t="s">
        <v>13</v>
      </c>
      <c r="K53" s="21" t="s">
        <v>14</v>
      </c>
      <c r="L53" s="21" t="s">
        <v>15</v>
      </c>
      <c r="M53" s="22" t="s">
        <v>16</v>
      </c>
      <c r="N53" s="23"/>
      <c r="O53" s="24"/>
    </row>
    <row r="54" spans="1:15" ht="27" customHeight="1" x14ac:dyDescent="0.35">
      <c r="C54" s="54" t="s">
        <v>75</v>
      </c>
      <c r="D54" s="79" t="s">
        <v>18</v>
      </c>
      <c r="E54" s="80"/>
      <c r="F54" s="80"/>
      <c r="G54" s="81"/>
      <c r="H54" s="27">
        <f t="shared" ref="H54:L54" si="13">H68</f>
        <v>0</v>
      </c>
      <c r="I54" s="27">
        <f t="shared" si="13"/>
        <v>0</v>
      </c>
      <c r="J54" s="27">
        <f t="shared" si="13"/>
        <v>0</v>
      </c>
      <c r="K54" s="27">
        <f t="shared" si="13"/>
        <v>0</v>
      </c>
      <c r="L54" s="27">
        <f t="shared" si="13"/>
        <v>0</v>
      </c>
      <c r="M54" s="27">
        <f>SUM(H54:L54)</f>
        <v>0</v>
      </c>
    </row>
    <row r="55" spans="1:15" ht="41.25" customHeight="1" x14ac:dyDescent="0.35">
      <c r="C55" s="55">
        <v>1</v>
      </c>
      <c r="D55" s="85" t="s">
        <v>76</v>
      </c>
      <c r="E55" s="86"/>
      <c r="F55" s="86"/>
      <c r="G55" s="87"/>
      <c r="H55" s="40">
        <v>0</v>
      </c>
      <c r="I55" s="40"/>
      <c r="J55" s="40">
        <v>0</v>
      </c>
      <c r="K55" s="40">
        <v>0</v>
      </c>
      <c r="L55" s="40">
        <v>0</v>
      </c>
      <c r="M55" s="40">
        <f t="shared" ref="M55:M72" si="14">SUM(H55:L55)</f>
        <v>0</v>
      </c>
    </row>
    <row r="56" spans="1:15" ht="34.5" customHeight="1" x14ac:dyDescent="0.35">
      <c r="C56" s="55">
        <v>2</v>
      </c>
      <c r="D56" s="76" t="s">
        <v>77</v>
      </c>
      <c r="E56" s="77"/>
      <c r="F56" s="77"/>
      <c r="G56" s="78"/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f t="shared" si="14"/>
        <v>0</v>
      </c>
    </row>
    <row r="57" spans="1:15" ht="34.5" customHeight="1" x14ac:dyDescent="0.35">
      <c r="C57" s="55">
        <v>3</v>
      </c>
      <c r="D57" s="76" t="s">
        <v>78</v>
      </c>
      <c r="E57" s="77"/>
      <c r="F57" s="77"/>
      <c r="G57" s="78"/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f t="shared" si="14"/>
        <v>0</v>
      </c>
    </row>
    <row r="58" spans="1:15" ht="27" customHeight="1" x14ac:dyDescent="0.35">
      <c r="C58" s="55">
        <v>4</v>
      </c>
      <c r="D58" s="76" t="s">
        <v>79</v>
      </c>
      <c r="E58" s="77"/>
      <c r="F58" s="77"/>
      <c r="G58" s="78"/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f t="shared" si="14"/>
        <v>0</v>
      </c>
    </row>
    <row r="59" spans="1:15" ht="27" customHeight="1" x14ac:dyDescent="0.35">
      <c r="C59" s="56">
        <v>5</v>
      </c>
      <c r="D59" s="70" t="s">
        <v>80</v>
      </c>
      <c r="E59" s="71"/>
      <c r="F59" s="71"/>
      <c r="G59" s="72"/>
      <c r="H59" s="27">
        <f t="shared" ref="H59:L59" si="15">SUM(H55:H58)</f>
        <v>0</v>
      </c>
      <c r="I59" s="27">
        <f t="shared" si="15"/>
        <v>0</v>
      </c>
      <c r="J59" s="27">
        <f t="shared" si="15"/>
        <v>0</v>
      </c>
      <c r="K59" s="27">
        <f t="shared" si="15"/>
        <v>0</v>
      </c>
      <c r="L59" s="27">
        <f t="shared" si="15"/>
        <v>0</v>
      </c>
      <c r="M59" s="27">
        <f t="shared" si="14"/>
        <v>0</v>
      </c>
    </row>
    <row r="60" spans="1:15" ht="44.25" customHeight="1" x14ac:dyDescent="0.35">
      <c r="C60" s="55">
        <v>6</v>
      </c>
      <c r="D60" s="88" t="s">
        <v>81</v>
      </c>
      <c r="E60" s="86"/>
      <c r="F60" s="86"/>
      <c r="G60" s="87"/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f t="shared" si="14"/>
        <v>0</v>
      </c>
    </row>
    <row r="61" spans="1:15" ht="22.5" customHeight="1" x14ac:dyDescent="0.35">
      <c r="C61" s="55">
        <v>7</v>
      </c>
      <c r="D61" s="88" t="s">
        <v>82</v>
      </c>
      <c r="E61" s="86"/>
      <c r="F61" s="86"/>
      <c r="G61" s="87"/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f t="shared" si="14"/>
        <v>0</v>
      </c>
    </row>
    <row r="62" spans="1:15" ht="32.25" customHeight="1" x14ac:dyDescent="0.35">
      <c r="C62" s="55">
        <v>8</v>
      </c>
      <c r="D62" s="76" t="s">
        <v>83</v>
      </c>
      <c r="E62" s="77"/>
      <c r="F62" s="77"/>
      <c r="G62" s="78"/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f t="shared" si="14"/>
        <v>0</v>
      </c>
    </row>
    <row r="63" spans="1:15" ht="32.25" customHeight="1" x14ac:dyDescent="0.35">
      <c r="C63" s="55">
        <v>9</v>
      </c>
      <c r="D63" s="76" t="s">
        <v>84</v>
      </c>
      <c r="E63" s="77"/>
      <c r="F63" s="77"/>
      <c r="G63" s="78"/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f t="shared" si="14"/>
        <v>0</v>
      </c>
    </row>
    <row r="64" spans="1:15" ht="33.75" customHeight="1" x14ac:dyDescent="0.35">
      <c r="C64" s="56">
        <v>10</v>
      </c>
      <c r="D64" s="70" t="s">
        <v>85</v>
      </c>
      <c r="E64" s="71"/>
      <c r="F64" s="71"/>
      <c r="G64" s="72"/>
      <c r="H64" s="27">
        <f t="shared" ref="H64:L64" si="16">SUM(H60:H63)</f>
        <v>0</v>
      </c>
      <c r="I64" s="27">
        <f t="shared" si="16"/>
        <v>0</v>
      </c>
      <c r="J64" s="27">
        <f t="shared" si="16"/>
        <v>0</v>
      </c>
      <c r="K64" s="27">
        <f t="shared" si="16"/>
        <v>0</v>
      </c>
      <c r="L64" s="27">
        <f t="shared" si="16"/>
        <v>0</v>
      </c>
      <c r="M64" s="27">
        <f t="shared" si="14"/>
        <v>0</v>
      </c>
    </row>
    <row r="65" spans="1:15" ht="27" customHeight="1" x14ac:dyDescent="0.35">
      <c r="C65" s="56">
        <v>11</v>
      </c>
      <c r="D65" s="73" t="s">
        <v>86</v>
      </c>
      <c r="E65" s="74"/>
      <c r="F65" s="74"/>
      <c r="G65" s="75"/>
      <c r="H65" s="27">
        <f t="shared" ref="H65:L65" si="17">H64+H59</f>
        <v>0</v>
      </c>
      <c r="I65" s="27">
        <f t="shared" si="17"/>
        <v>0</v>
      </c>
      <c r="J65" s="27">
        <f t="shared" si="17"/>
        <v>0</v>
      </c>
      <c r="K65" s="27">
        <f t="shared" si="17"/>
        <v>0</v>
      </c>
      <c r="L65" s="27">
        <f t="shared" si="17"/>
        <v>0</v>
      </c>
      <c r="M65" s="27">
        <f t="shared" si="14"/>
        <v>0</v>
      </c>
    </row>
    <row r="66" spans="1:15" ht="27" customHeight="1" x14ac:dyDescent="0.35">
      <c r="C66" s="55">
        <v>12</v>
      </c>
      <c r="D66" s="76" t="s">
        <v>87</v>
      </c>
      <c r="E66" s="77"/>
      <c r="F66" s="77"/>
      <c r="G66" s="78"/>
      <c r="H66" s="40">
        <v>0</v>
      </c>
      <c r="I66" s="40">
        <f t="shared" ref="I66:L66" si="18">ROUND(I59*0.085,2)</f>
        <v>0</v>
      </c>
      <c r="J66" s="40">
        <f t="shared" si="18"/>
        <v>0</v>
      </c>
      <c r="K66" s="40">
        <f t="shared" si="18"/>
        <v>0</v>
      </c>
      <c r="L66" s="40">
        <f t="shared" si="18"/>
        <v>0</v>
      </c>
      <c r="M66" s="40">
        <f t="shared" si="14"/>
        <v>0</v>
      </c>
    </row>
    <row r="67" spans="1:15" ht="35.25" customHeight="1" x14ac:dyDescent="0.35">
      <c r="C67" s="55">
        <v>13</v>
      </c>
      <c r="D67" s="76" t="s">
        <v>88</v>
      </c>
      <c r="E67" s="77"/>
      <c r="F67" s="77"/>
      <c r="G67" s="78"/>
      <c r="H67" s="40">
        <f t="shared" ref="H67:L67" si="19">ROUND(H64*0.085,2)</f>
        <v>0</v>
      </c>
      <c r="I67" s="40">
        <f t="shared" si="19"/>
        <v>0</v>
      </c>
      <c r="J67" s="40">
        <f t="shared" si="19"/>
        <v>0</v>
      </c>
      <c r="K67" s="40">
        <f t="shared" si="19"/>
        <v>0</v>
      </c>
      <c r="L67" s="40">
        <f t="shared" si="19"/>
        <v>0</v>
      </c>
      <c r="M67" s="40">
        <f t="shared" si="14"/>
        <v>0</v>
      </c>
    </row>
    <row r="68" spans="1:15" ht="27" customHeight="1" x14ac:dyDescent="0.35">
      <c r="C68" s="56">
        <v>14</v>
      </c>
      <c r="D68" s="70" t="s">
        <v>89</v>
      </c>
      <c r="E68" s="71"/>
      <c r="F68" s="71"/>
      <c r="G68" s="72"/>
      <c r="H68" s="27">
        <f t="shared" ref="H68:L68" si="20">SUM(H65:H67)</f>
        <v>0</v>
      </c>
      <c r="I68" s="27">
        <f t="shared" si="20"/>
        <v>0</v>
      </c>
      <c r="J68" s="27">
        <f t="shared" si="20"/>
        <v>0</v>
      </c>
      <c r="K68" s="27">
        <f t="shared" si="20"/>
        <v>0</v>
      </c>
      <c r="L68" s="27">
        <f t="shared" si="20"/>
        <v>0</v>
      </c>
      <c r="M68" s="27">
        <f t="shared" si="14"/>
        <v>0</v>
      </c>
    </row>
    <row r="69" spans="1:15" ht="27" customHeight="1" x14ac:dyDescent="0.35">
      <c r="C69" s="56" t="s">
        <v>90</v>
      </c>
      <c r="D69" s="79" t="s">
        <v>20</v>
      </c>
      <c r="E69" s="80"/>
      <c r="F69" s="80"/>
      <c r="G69" s="81"/>
      <c r="H69" s="27">
        <f t="shared" ref="H69:L69" si="21">H72</f>
        <v>0</v>
      </c>
      <c r="I69" s="27">
        <f t="shared" si="21"/>
        <v>0</v>
      </c>
      <c r="J69" s="27">
        <f t="shared" si="21"/>
        <v>0</v>
      </c>
      <c r="K69" s="27">
        <f t="shared" si="21"/>
        <v>0</v>
      </c>
      <c r="L69" s="27">
        <f t="shared" si="21"/>
        <v>0</v>
      </c>
      <c r="M69" s="27">
        <f t="shared" si="14"/>
        <v>0</v>
      </c>
    </row>
    <row r="70" spans="1:15" ht="27" customHeight="1" x14ac:dyDescent="0.35">
      <c r="C70" s="55">
        <v>15</v>
      </c>
      <c r="D70" s="67" t="s">
        <v>91</v>
      </c>
      <c r="E70" s="68"/>
      <c r="F70" s="68"/>
      <c r="G70" s="69"/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f t="shared" si="14"/>
        <v>0</v>
      </c>
    </row>
    <row r="71" spans="1:15" ht="27" customHeight="1" x14ac:dyDescent="0.35">
      <c r="C71" s="55">
        <v>16</v>
      </c>
      <c r="D71" s="67" t="s">
        <v>92</v>
      </c>
      <c r="E71" s="68"/>
      <c r="F71" s="68"/>
      <c r="G71" s="69"/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f t="shared" si="14"/>
        <v>0</v>
      </c>
    </row>
    <row r="72" spans="1:15" ht="27" customHeight="1" x14ac:dyDescent="0.35">
      <c r="C72" s="56">
        <v>17</v>
      </c>
      <c r="D72" s="70" t="s">
        <v>93</v>
      </c>
      <c r="E72" s="71"/>
      <c r="F72" s="71"/>
      <c r="G72" s="72"/>
      <c r="H72" s="27">
        <f t="shared" ref="H72:L72" si="22">SUM(H70:H71)</f>
        <v>0</v>
      </c>
      <c r="I72" s="27">
        <f t="shared" si="22"/>
        <v>0</v>
      </c>
      <c r="J72" s="27">
        <f t="shared" si="22"/>
        <v>0</v>
      </c>
      <c r="K72" s="27">
        <f t="shared" si="22"/>
        <v>0</v>
      </c>
      <c r="L72" s="27">
        <f t="shared" si="22"/>
        <v>0</v>
      </c>
      <c r="M72" s="27">
        <f t="shared" si="14"/>
        <v>0</v>
      </c>
    </row>
    <row r="73" spans="1:15" ht="41.25" customHeight="1" x14ac:dyDescent="0.35">
      <c r="E73" s="42"/>
    </row>
    <row r="74" spans="1:15" x14ac:dyDescent="0.35">
      <c r="D74" s="18" t="s">
        <v>64</v>
      </c>
      <c r="G74" s="18" t="s">
        <v>64</v>
      </c>
      <c r="H74" s="18"/>
      <c r="I74" s="18"/>
      <c r="J74" s="18"/>
      <c r="K74" s="18"/>
      <c r="L74" s="18"/>
    </row>
    <row r="75" spans="1:15" x14ac:dyDescent="0.35">
      <c r="D75" s="18" t="s">
        <v>94</v>
      </c>
    </row>
    <row r="76" spans="1:15" s="47" customFormat="1" x14ac:dyDescent="0.35">
      <c r="A76" s="45"/>
      <c r="B76" s="46"/>
      <c r="D76" s="44" t="s">
        <v>95</v>
      </c>
      <c r="G76" s="44" t="s">
        <v>96</v>
      </c>
      <c r="H76" s="44"/>
      <c r="I76" s="44"/>
      <c r="J76" s="44"/>
      <c r="K76" s="44"/>
      <c r="L76" s="44"/>
      <c r="M76" s="44"/>
      <c r="N76" s="48"/>
      <c r="O76" s="49"/>
    </row>
    <row r="77" spans="1:15" x14ac:dyDescent="0.35">
      <c r="D77" s="18" t="s">
        <v>67</v>
      </c>
    </row>
    <row r="78" spans="1:15" ht="41.25" customHeight="1" x14ac:dyDescent="0.35">
      <c r="E78" s="42"/>
    </row>
    <row r="79" spans="1:15" x14ac:dyDescent="0.35">
      <c r="D79" s="18" t="s">
        <v>64</v>
      </c>
    </row>
    <row r="80" spans="1:15" x14ac:dyDescent="0.35">
      <c r="D80" s="18" t="s">
        <v>97</v>
      </c>
    </row>
    <row r="81" spans="1:15" s="47" customFormat="1" x14ac:dyDescent="0.35">
      <c r="A81" s="45"/>
      <c r="B81" s="46"/>
      <c r="D81" s="44" t="s">
        <v>98</v>
      </c>
      <c r="F81" s="44"/>
      <c r="M81" s="44"/>
      <c r="N81" s="48"/>
      <c r="O81" s="49"/>
    </row>
    <row r="82" spans="1:15" x14ac:dyDescent="0.35">
      <c r="D82" s="18" t="s">
        <v>67</v>
      </c>
    </row>
  </sheetData>
  <mergeCells count="50">
    <mergeCell ref="C1:F1"/>
    <mergeCell ref="G2:M2"/>
    <mergeCell ref="D5:F5"/>
    <mergeCell ref="C8:M8"/>
    <mergeCell ref="A12:B12"/>
    <mergeCell ref="D12:G12"/>
    <mergeCell ref="D24:G24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C49:M49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64:G64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71:G71"/>
    <mergeCell ref="D72:G72"/>
    <mergeCell ref="D65:G65"/>
    <mergeCell ref="D66:G66"/>
    <mergeCell ref="D67:G67"/>
    <mergeCell ref="D68:G68"/>
    <mergeCell ref="D69:G69"/>
    <mergeCell ref="D70:G7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fitToHeight="2" orientation="portrait" horizontalDpi="4294967295" r:id="rId1"/>
  <headerFooter>
    <oddFooter>&amp;C&amp;"-,Pogrubiony"&amp;14Strona 1 z 2</oddFooter>
  </headerFooter>
  <rowBreaks count="1" manualBreakCount="1">
    <brk id="4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4_do_Polityki Rach</vt:lpstr>
      <vt:lpstr>'ZAŁ 4_do_Polityki Rach'!Obszar_wydruku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Smolarczyk</dc:creator>
  <cp:lastModifiedBy>wum</cp:lastModifiedBy>
  <dcterms:created xsi:type="dcterms:W3CDTF">2022-07-01T10:05:14Z</dcterms:created>
  <dcterms:modified xsi:type="dcterms:W3CDTF">2022-10-19T10:49:17Z</dcterms:modified>
</cp:coreProperties>
</file>